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<sst xmlns="http://schemas.openxmlformats.org/spreadsheetml/2006/main" count="70" uniqueCount="63">
  <si>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50327</t>
  </si>
  <si>
    <t>50328</t>
  </si>
  <si>
    <t>50329</t>
  </si>
  <si>
    <t>50340</t>
  </si>
  <si>
    <t>50360</t>
  </si>
  <si>
    <t>50365</t>
  </si>
  <si>
    <t>50370</t>
  </si>
  <si>
    <t>50380</t>
  </si>
  <si>
    <t>48552</t>
  </si>
  <si>
    <t>48554</t>
  </si>
  <si>
    <t>47120</t>
  </si>
  <si>
    <t>47122</t>
  </si>
  <si>
    <t>47125</t>
  </si>
  <si>
    <t>47130</t>
  </si>
  <si>
    <t>47135</t>
  </si>
  <si>
    <t>47136</t>
  </si>
  <si>
    <t>47140</t>
  </si>
  <si>
    <t>47141</t>
  </si>
  <si>
    <t>47142</t>
  </si>
  <si>
    <t>47146</t>
  </si>
  <si>
    <t>47147</t>
  </si>
  <si>
    <t>32851</t>
  </si>
  <si>
    <t>32852</t>
  </si>
  <si>
    <t>32853</t>
  </si>
  <si>
    <t>32854</t>
  </si>
  <si>
    <t>33935</t>
  </si>
  <si>
    <t>CPT Code</t>
  </si>
  <si>
    <t xml:space="preserve">Remove kidney, living donor  </t>
  </si>
  <si>
    <t xml:space="preserve">Prep renal graft/venous  </t>
  </si>
  <si>
    <t xml:space="preserve">Prep renal graft/arterial  </t>
  </si>
  <si>
    <t xml:space="preserve">Prep renal graft/ureteral  </t>
  </si>
  <si>
    <t xml:space="preserve">Removal of kidney  </t>
  </si>
  <si>
    <t xml:space="preserve">Transplantation of kidney  </t>
  </si>
  <si>
    <t xml:space="preserve">Remove transplanted kidney  </t>
  </si>
  <si>
    <t xml:space="preserve">Reimplantation of kidney  </t>
  </si>
  <si>
    <t xml:space="preserve">Prep donor pancreas/venous  </t>
  </si>
  <si>
    <t xml:space="preserve">Transpl allograft pancreas  </t>
  </si>
  <si>
    <t xml:space="preserve">Partial removal of liver  </t>
  </si>
  <si>
    <t xml:space="preserve">Extensive removal of liver  </t>
  </si>
  <si>
    <t xml:space="preserve">Transplantation of liver  </t>
  </si>
  <si>
    <t xml:space="preserve">Partial removal, donor liver  </t>
  </si>
  <si>
    <t xml:space="preserve">Prep donor liver/venous  </t>
  </si>
  <si>
    <t xml:space="preserve">Prep donor liver/arterial  </t>
  </si>
  <si>
    <t xml:space="preserve">Lung transplant, single  </t>
  </si>
  <si>
    <t xml:space="preserve">Lung transplant with bypass  </t>
  </si>
  <si>
    <t xml:space="preserve">Lung transplant, double  </t>
  </si>
  <si>
    <t xml:space="preserve">Transplantation, heart/lung  </t>
  </si>
  <si>
    <t xml:space="preserve">Transplantation of heart  </t>
  </si>
  <si>
    <t>Description</t>
  </si>
  <si>
    <t>Yr 2008 Transitional Facility PE RVU</t>
  </si>
  <si>
    <t>Fully Implemented PE RVUs</t>
  </si>
  <si>
    <t>Physician Work RVU 2008</t>
  </si>
  <si>
    <t>Total RVUs 2008</t>
  </si>
  <si>
    <t>Final Payment Amount 2008*</t>
  </si>
  <si>
    <t>Total RVUs 2007</t>
  </si>
  <si>
    <t>Percentage change 2007-2008</t>
  </si>
  <si>
    <t>Adjusted work RVUs 2008</t>
  </si>
  <si>
    <t>Malpractice RVU 2008</t>
  </si>
  <si>
    <t>Physician Work RVU 2007</t>
  </si>
  <si>
    <t>Adjusted work RVUs 2007</t>
  </si>
  <si>
    <t>Yr 2007 Transitional Facility PE RVU</t>
  </si>
  <si>
    <t>Malpractice RVU 2007</t>
  </si>
  <si>
    <t>Does not include geographic adjusmtnets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</si>
</sst>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" xfId="21" applyFont="1" applyFill="1" applyBorder="1" applyAlignment="1">
      <alignment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" xfId="21" applyFont="1" applyFill="1" applyBorder="1" applyAlignment="1">
      <alignment horizontal="center"/>
      <protection/>
    </xf>
    <xf numFmtId="0" fontId="1" fillId="2" borderId="1" xfId="21" applyFont="1" applyFill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 applyAlignment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1" xfId="2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2" fontId="1" fillId="0" borderId="1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/>
    </xf>
    <xf numFmtId="10" fontId="3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30</xdr:row>
      <xdr:rowOff>152400</xdr:rowOff>
    </xdr:from>
    <xdr:ext cx="2838450" cy="171450"/>
    <xdr:sp>
      <xdr:nvSpPr>
        <xdr:cNvPr id="1" name="TextBox 2"/>
        <xdr:cNvSpPr txBox="1">
          <a:spLocks noChangeArrowheads="1"/>
        </xdr:cNvSpPr>
      </xdr:nvSpPr>
      <xdr:spPr>
        <a:xfrm>
          <a:off x="2571750" y="5495925"/>
          <a:ext cx="2838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Based on 2007 conversion factor of $37.8975. Does not include geographic adjustments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pane xSplit="1" topLeftCell="B1" activePane="topRight" state="frozen"/>
      <selection pane="topLeft" activeCell="A1" sqref="A1"/>
      <selection pane="topRight" activeCell="E11" sqref="E11"/>
    </sheetView>
  </sheetViews>
  <sheetFormatPr defaultColWidth="9.140625" defaultRowHeight="12.75"/>
  <cols>
    <col min="1" max="1" width="11.00390625" style="4" customWidth="1"/>
    <col min="2" max="2" width="25.7109375" style="0" customWidth="1"/>
    <col min="3" max="3" width="12.57421875" style="0" customWidth="1"/>
    <col min="4" max="4" width="12.57421875" style="12" customWidth="1"/>
    <col min="5" max="5" width="14.00390625" style="0" customWidth="1"/>
    <col min="6" max="6" width="13.421875" style="0" customWidth="1"/>
    <col min="7" max="7" width="10.8515625" style="0" customWidth="1"/>
    <col min="8" max="8" width="12.00390625" style="3" customWidth="1"/>
    <col min="9" max="12" width="12.00390625" style="3" hidden="1" customWidth="1"/>
    <col min="13" max="13" width="12.421875" style="0" customWidth="1"/>
    <col min="14" max="14" width="13.57421875" style="3" hidden="1" customWidth="1"/>
    <col min="15" max="15" width="11.7109375" style="16" customWidth="1"/>
  </cols>
  <sheetData>
    <row r="1" spans="1:15" s="10" customFormat="1" ht="51">
      <c r="A1" s="6" t="s">
        <v>26</v>
      </c>
      <c r="B1" s="6" t="s">
        <v>48</v>
      </c>
      <c r="C1" s="7" t="s">
        <v>51</v>
      </c>
      <c r="D1" s="11" t="s">
        <v>56</v>
      </c>
      <c r="E1" s="7" t="s">
        <v>49</v>
      </c>
      <c r="F1" s="7" t="s">
        <v>57</v>
      </c>
      <c r="G1" s="8" t="s">
        <v>53</v>
      </c>
      <c r="H1" s="9" t="s">
        <v>52</v>
      </c>
      <c r="I1" s="7" t="s">
        <v>58</v>
      </c>
      <c r="J1" s="13" t="s">
        <v>59</v>
      </c>
      <c r="K1" s="7" t="s">
        <v>60</v>
      </c>
      <c r="L1" s="7" t="s">
        <v>61</v>
      </c>
      <c r="M1" s="10" t="s">
        <v>54</v>
      </c>
      <c r="N1" s="9" t="s">
        <v>50</v>
      </c>
      <c r="O1" s="15" t="s">
        <v>55</v>
      </c>
    </row>
    <row r="2" spans="1:15" ht="12.75">
      <c r="A2" s="5">
        <v>50320</v>
      </c>
      <c r="B2" s="2" t="s">
        <v>27</v>
      </c>
      <c r="C2">
        <v>22.28</v>
      </c>
      <c r="D2" s="12">
        <f>C2*0.8806</f>
        <v>19.619768</v>
      </c>
      <c r="E2">
        <v>11.37</v>
      </c>
      <c r="F2">
        <v>2.36</v>
      </c>
      <c r="G2" s="1">
        <f>H2*37.8975</f>
        <v>1263.87283278</v>
      </c>
      <c r="H2" s="3">
        <f>D2+E2+F2</f>
        <v>33.349768</v>
      </c>
      <c r="I2" s="3">
        <v>22.28</v>
      </c>
      <c r="J2" s="14">
        <v>20.038632</v>
      </c>
      <c r="K2" s="3">
        <v>11.1</v>
      </c>
      <c r="L2" s="3">
        <v>2.36</v>
      </c>
      <c r="M2" s="3">
        <f>SUM($J2:$L2)</f>
        <v>33.498632</v>
      </c>
      <c r="N2" s="3">
        <v>12.27</v>
      </c>
      <c r="O2" s="16">
        <f>(($H2-$M2)/$M2)</f>
        <v>-0.004443882962146132</v>
      </c>
    </row>
    <row r="3" spans="1:15" ht="12.75">
      <c r="A3" s="5" t="s">
        <v>0</v>
      </c>
      <c r="B3" s="2" t="s">
        <v>28</v>
      </c>
      <c r="C3">
        <v>4</v>
      </c>
      <c r="D3" s="12">
        <f aca="true" t="shared" si="0" ref="D3:D29">C3*0.8806</f>
        <v>3.5224</v>
      </c>
      <c r="E3">
        <v>1.22</v>
      </c>
      <c r="F3">
        <v>0.29</v>
      </c>
      <c r="G3" s="1">
        <f aca="true" t="shared" si="1" ref="G3:G29">H3*37.8975</f>
        <v>190.715379</v>
      </c>
      <c r="H3" s="3">
        <f aca="true" t="shared" si="2" ref="H3:H29">D3+E3+F3</f>
        <v>5.0324</v>
      </c>
      <c r="I3" s="3">
        <v>4</v>
      </c>
      <c r="J3" s="14">
        <v>3.5976</v>
      </c>
      <c r="K3" s="3">
        <v>1.29</v>
      </c>
      <c r="L3" s="3">
        <v>0.29</v>
      </c>
      <c r="M3" s="3">
        <f aca="true" t="shared" si="3" ref="M3:M29">SUM($J3:$L3)</f>
        <v>5.1776</v>
      </c>
      <c r="N3" s="3">
        <v>1.1</v>
      </c>
      <c r="O3" s="16">
        <f aca="true" t="shared" si="4" ref="O3:O29">(($H3-$M3)/$M3)</f>
        <v>-0.02804388133498146</v>
      </c>
    </row>
    <row r="4" spans="1:15" ht="12.75">
      <c r="A4" s="5" t="s">
        <v>1</v>
      </c>
      <c r="B4" s="2" t="s">
        <v>29</v>
      </c>
      <c r="C4">
        <v>3.5</v>
      </c>
      <c r="D4" s="12">
        <f t="shared" si="0"/>
        <v>3.0821</v>
      </c>
      <c r="E4">
        <v>1.08</v>
      </c>
      <c r="F4">
        <v>0.26</v>
      </c>
      <c r="G4" s="1">
        <f t="shared" si="1"/>
        <v>167.58653475000003</v>
      </c>
      <c r="H4" s="3">
        <f t="shared" si="2"/>
        <v>4.4221</v>
      </c>
      <c r="I4" s="3">
        <v>3.5</v>
      </c>
      <c r="J4" s="14">
        <v>3.1479</v>
      </c>
      <c r="K4" s="3">
        <v>1.13</v>
      </c>
      <c r="L4" s="3">
        <v>0.26</v>
      </c>
      <c r="M4" s="3">
        <f t="shared" si="3"/>
        <v>4.5379</v>
      </c>
      <c r="N4" s="3">
        <v>0.99</v>
      </c>
      <c r="O4" s="16">
        <f t="shared" si="4"/>
        <v>-0.025518411600079165</v>
      </c>
    </row>
    <row r="5" spans="1:15" ht="12.75">
      <c r="A5" s="5" t="s">
        <v>2</v>
      </c>
      <c r="B5" s="2" t="s">
        <v>30</v>
      </c>
      <c r="C5">
        <v>3.34</v>
      </c>
      <c r="D5" s="12">
        <f t="shared" si="0"/>
        <v>2.941204</v>
      </c>
      <c r="E5">
        <v>1.09</v>
      </c>
      <c r="F5">
        <v>0.25</v>
      </c>
      <c r="G5" s="1">
        <f t="shared" si="1"/>
        <v>162.24692858999998</v>
      </c>
      <c r="H5" s="3">
        <f t="shared" si="2"/>
        <v>4.281204</v>
      </c>
      <c r="I5" s="3">
        <v>3.34</v>
      </c>
      <c r="J5" s="14">
        <v>3.003996</v>
      </c>
      <c r="K5" s="3">
        <v>1.09</v>
      </c>
      <c r="L5" s="3">
        <v>0.25</v>
      </c>
      <c r="M5" s="3">
        <f t="shared" si="3"/>
        <v>4.343996</v>
      </c>
      <c r="N5" s="3">
        <v>1.07</v>
      </c>
      <c r="O5" s="16">
        <f t="shared" si="4"/>
        <v>-0.014454893604874397</v>
      </c>
    </row>
    <row r="6" spans="1:15" ht="12.75">
      <c r="A6" s="5" t="s">
        <v>3</v>
      </c>
      <c r="B6" s="2" t="s">
        <v>31</v>
      </c>
      <c r="C6">
        <v>13.86</v>
      </c>
      <c r="D6" s="12">
        <f t="shared" si="0"/>
        <v>12.205116</v>
      </c>
      <c r="E6">
        <v>7.14</v>
      </c>
      <c r="F6">
        <v>1.65</v>
      </c>
      <c r="G6" s="1">
        <f t="shared" si="1"/>
        <v>795.6624086099999</v>
      </c>
      <c r="H6" s="3">
        <f t="shared" si="2"/>
        <v>20.995116</v>
      </c>
      <c r="I6" s="3">
        <v>13.86</v>
      </c>
      <c r="J6" s="14">
        <v>12.465684</v>
      </c>
      <c r="K6" s="3">
        <v>6.78</v>
      </c>
      <c r="L6" s="3">
        <v>1.65</v>
      </c>
      <c r="M6" s="3">
        <f t="shared" si="3"/>
        <v>20.895684</v>
      </c>
      <c r="N6" s="3">
        <v>7.86</v>
      </c>
      <c r="O6" s="16">
        <f t="shared" si="4"/>
        <v>0.004758494625014438</v>
      </c>
    </row>
    <row r="7" spans="1:15" ht="12.75">
      <c r="A7" s="5" t="s">
        <v>4</v>
      </c>
      <c r="B7" s="2" t="s">
        <v>32</v>
      </c>
      <c r="C7">
        <v>40.45</v>
      </c>
      <c r="D7" s="12">
        <f t="shared" si="0"/>
        <v>35.620270000000005</v>
      </c>
      <c r="E7">
        <v>17.06</v>
      </c>
      <c r="F7">
        <v>3.82</v>
      </c>
      <c r="G7" s="1">
        <f t="shared" si="1"/>
        <v>2141.2189823250005</v>
      </c>
      <c r="H7" s="3">
        <f t="shared" si="2"/>
        <v>56.50027000000001</v>
      </c>
      <c r="I7" s="3">
        <v>40.45</v>
      </c>
      <c r="J7" s="14">
        <v>36.38073</v>
      </c>
      <c r="K7" s="3">
        <v>16.32</v>
      </c>
      <c r="L7" s="3">
        <v>3.82</v>
      </c>
      <c r="M7" s="3">
        <f t="shared" si="3"/>
        <v>56.52073</v>
      </c>
      <c r="N7" s="3">
        <v>18.64</v>
      </c>
      <c r="O7" s="16">
        <f t="shared" si="4"/>
        <v>-0.00036199107831750963</v>
      </c>
    </row>
    <row r="8" spans="1:15" ht="12.75">
      <c r="A8" s="5" t="s">
        <v>5</v>
      </c>
      <c r="B8" s="2" t="s">
        <v>32</v>
      </c>
      <c r="C8">
        <v>45.68</v>
      </c>
      <c r="D8" s="12">
        <f t="shared" si="0"/>
        <v>40.225808</v>
      </c>
      <c r="E8">
        <v>18.79</v>
      </c>
      <c r="F8">
        <v>4.43</v>
      </c>
      <c r="G8" s="1">
        <f t="shared" si="1"/>
        <v>2404.43750868</v>
      </c>
      <c r="H8" s="3">
        <f t="shared" si="2"/>
        <v>63.445808</v>
      </c>
      <c r="I8" s="3">
        <v>45.68</v>
      </c>
      <c r="J8" s="14">
        <v>41.084592</v>
      </c>
      <c r="K8" s="3">
        <v>18.53</v>
      </c>
      <c r="L8" s="3">
        <v>4.43</v>
      </c>
      <c r="M8" s="3">
        <f t="shared" si="3"/>
        <v>64.044592</v>
      </c>
      <c r="N8" s="3">
        <v>19.28</v>
      </c>
      <c r="O8" s="16">
        <f t="shared" si="4"/>
        <v>-0.00934948574580653</v>
      </c>
    </row>
    <row r="9" spans="1:15" ht="12.75">
      <c r="A9" s="5" t="s">
        <v>6</v>
      </c>
      <c r="B9" s="2" t="s">
        <v>33</v>
      </c>
      <c r="C9">
        <v>18.68</v>
      </c>
      <c r="D9" s="12">
        <f t="shared" si="0"/>
        <v>16.449608</v>
      </c>
      <c r="E9">
        <v>8.16</v>
      </c>
      <c r="F9">
        <v>1.68</v>
      </c>
      <c r="G9" s="1">
        <f t="shared" si="1"/>
        <v>996.31041918</v>
      </c>
      <c r="H9" s="3">
        <f t="shared" si="2"/>
        <v>26.289608</v>
      </c>
      <c r="I9" s="3">
        <v>18.68</v>
      </c>
      <c r="J9" s="14">
        <v>16.800791999999998</v>
      </c>
      <c r="K9" s="3">
        <v>7.68</v>
      </c>
      <c r="L9" s="3">
        <v>1.68</v>
      </c>
      <c r="M9" s="3">
        <f t="shared" si="3"/>
        <v>26.160791999999997</v>
      </c>
      <c r="N9" s="3">
        <v>9.18</v>
      </c>
      <c r="O9" s="16">
        <f t="shared" si="4"/>
        <v>0.004924009945876411</v>
      </c>
    </row>
    <row r="10" spans="1:15" ht="12.75">
      <c r="A10" s="5" t="s">
        <v>7</v>
      </c>
      <c r="B10" s="2" t="s">
        <v>34</v>
      </c>
      <c r="C10">
        <v>29.66</v>
      </c>
      <c r="D10" s="12">
        <f t="shared" si="0"/>
        <v>26.118596</v>
      </c>
      <c r="E10">
        <v>14.1</v>
      </c>
      <c r="F10">
        <v>2.51</v>
      </c>
      <c r="G10" s="1">
        <f t="shared" si="1"/>
        <v>1619.3069669099998</v>
      </c>
      <c r="H10" s="3">
        <f t="shared" si="2"/>
        <v>42.728595999999996</v>
      </c>
      <c r="I10" s="3">
        <v>29.66</v>
      </c>
      <c r="J10" s="14">
        <v>26.676204</v>
      </c>
      <c r="K10" s="3">
        <v>13.12</v>
      </c>
      <c r="L10" s="3">
        <v>2.51</v>
      </c>
      <c r="M10" s="3">
        <f t="shared" si="3"/>
        <v>42.306203999999994</v>
      </c>
      <c r="N10" s="3">
        <v>16.13</v>
      </c>
      <c r="O10" s="16">
        <f t="shared" si="4"/>
        <v>0.009984162133761803</v>
      </c>
    </row>
    <row r="11" spans="1:15" ht="12.75">
      <c r="A11" s="5" t="s">
        <v>8</v>
      </c>
      <c r="B11" s="2" t="s">
        <v>35</v>
      </c>
      <c r="C11">
        <v>4.3</v>
      </c>
      <c r="D11" s="12">
        <f t="shared" si="0"/>
        <v>3.78658</v>
      </c>
      <c r="E11">
        <v>1.3</v>
      </c>
      <c r="F11">
        <v>0.31</v>
      </c>
      <c r="G11" s="1">
        <f t="shared" si="1"/>
        <v>204.51689054999997</v>
      </c>
      <c r="H11" s="3">
        <f t="shared" si="2"/>
        <v>5.396579999999999</v>
      </c>
      <c r="I11" s="3">
        <v>4.3</v>
      </c>
      <c r="J11" s="14">
        <v>3.8674199999999996</v>
      </c>
      <c r="K11" s="3">
        <v>1.38</v>
      </c>
      <c r="L11" s="3">
        <v>0.31</v>
      </c>
      <c r="M11" s="3">
        <f t="shared" si="3"/>
        <v>5.55742</v>
      </c>
      <c r="N11" s="3">
        <v>1.15</v>
      </c>
      <c r="O11" s="16">
        <f t="shared" si="4"/>
        <v>-0.028941487236883362</v>
      </c>
    </row>
    <row r="12" spans="1:15" ht="12.75">
      <c r="A12" s="5" t="s">
        <v>9</v>
      </c>
      <c r="B12" s="2" t="s">
        <v>36</v>
      </c>
      <c r="C12">
        <v>37.03</v>
      </c>
      <c r="D12" s="12">
        <f t="shared" si="0"/>
        <v>32.608618</v>
      </c>
      <c r="E12">
        <v>19.37</v>
      </c>
      <c r="F12">
        <v>4.19</v>
      </c>
      <c r="G12" s="1">
        <f t="shared" si="1"/>
        <v>2128.650200655</v>
      </c>
      <c r="H12" s="3">
        <f t="shared" si="2"/>
        <v>56.168617999999995</v>
      </c>
      <c r="I12" s="3">
        <v>37.03</v>
      </c>
      <c r="J12" s="14">
        <v>33.304782</v>
      </c>
      <c r="K12" s="3">
        <v>18.82</v>
      </c>
      <c r="L12" s="3">
        <v>4.19</v>
      </c>
      <c r="M12" s="3">
        <f t="shared" si="3"/>
        <v>56.314782</v>
      </c>
      <c r="N12" s="3">
        <v>20.43</v>
      </c>
      <c r="O12" s="16">
        <f t="shared" si="4"/>
        <v>-0.0025954819464631142</v>
      </c>
    </row>
    <row r="13" spans="1:15" ht="12.75">
      <c r="A13" s="5" t="s">
        <v>10</v>
      </c>
      <c r="B13" s="2" t="s">
        <v>37</v>
      </c>
      <c r="C13">
        <v>38.82</v>
      </c>
      <c r="D13" s="12">
        <f t="shared" si="0"/>
        <v>34.184892000000005</v>
      </c>
      <c r="E13">
        <v>14.6</v>
      </c>
      <c r="F13">
        <v>4.66</v>
      </c>
      <c r="G13" s="1">
        <f t="shared" si="1"/>
        <v>2025.4277945700005</v>
      </c>
      <c r="H13" s="3">
        <f t="shared" si="2"/>
        <v>53.44489200000001</v>
      </c>
      <c r="I13" s="3">
        <v>38.82</v>
      </c>
      <c r="J13" s="14">
        <v>34.914708</v>
      </c>
      <c r="K13" s="3">
        <v>14.88</v>
      </c>
      <c r="L13" s="3">
        <v>4.66</v>
      </c>
      <c r="M13" s="3">
        <f t="shared" si="3"/>
        <v>54.454708</v>
      </c>
      <c r="N13" s="3">
        <v>14.07</v>
      </c>
      <c r="O13" s="16">
        <f t="shared" si="4"/>
        <v>-0.01854414498008118</v>
      </c>
    </row>
    <row r="14" spans="1:15" ht="12.75">
      <c r="A14" s="5" t="s">
        <v>11</v>
      </c>
      <c r="B14" s="2" t="s">
        <v>38</v>
      </c>
      <c r="C14">
        <v>59.35</v>
      </c>
      <c r="D14" s="12">
        <f t="shared" si="0"/>
        <v>52.26361000000001</v>
      </c>
      <c r="E14">
        <v>20.18</v>
      </c>
      <c r="F14">
        <v>7.21</v>
      </c>
      <c r="G14" s="1">
        <f t="shared" si="1"/>
        <v>3018.6726849750003</v>
      </c>
      <c r="H14" s="3">
        <f t="shared" si="2"/>
        <v>79.65361</v>
      </c>
      <c r="I14" s="3">
        <v>59.35</v>
      </c>
      <c r="J14" s="14">
        <v>53.37939</v>
      </c>
      <c r="K14" s="3">
        <v>20.79</v>
      </c>
      <c r="L14" s="3">
        <v>7.21</v>
      </c>
      <c r="M14" s="3">
        <f t="shared" si="3"/>
        <v>81.37938999999999</v>
      </c>
      <c r="N14" s="3">
        <v>18.78</v>
      </c>
      <c r="O14" s="16">
        <f t="shared" si="4"/>
        <v>-0.02120659788676207</v>
      </c>
    </row>
    <row r="15" spans="1:15" ht="12.75">
      <c r="A15" s="5" t="s">
        <v>12</v>
      </c>
      <c r="B15" s="2" t="s">
        <v>37</v>
      </c>
      <c r="C15">
        <v>52.91</v>
      </c>
      <c r="D15" s="12">
        <f t="shared" si="0"/>
        <v>46.592546</v>
      </c>
      <c r="E15">
        <v>18.33</v>
      </c>
      <c r="F15">
        <v>6.47</v>
      </c>
      <c r="G15" s="1">
        <f t="shared" si="1"/>
        <v>2705.5990120349998</v>
      </c>
      <c r="H15" s="3">
        <f t="shared" si="2"/>
        <v>71.392546</v>
      </c>
      <c r="I15" s="3">
        <v>52.91</v>
      </c>
      <c r="J15" s="14">
        <v>47.587253999999994</v>
      </c>
      <c r="K15" s="3">
        <v>18.9</v>
      </c>
      <c r="L15" s="3">
        <v>6.47</v>
      </c>
      <c r="M15" s="3">
        <f t="shared" si="3"/>
        <v>72.95725399999999</v>
      </c>
      <c r="N15" s="3">
        <v>17.18</v>
      </c>
      <c r="O15" s="16">
        <f t="shared" si="4"/>
        <v>-0.021446914654984085</v>
      </c>
    </row>
    <row r="16" spans="1:15" ht="12.75">
      <c r="A16" s="5" t="s">
        <v>13</v>
      </c>
      <c r="B16" s="2" t="s">
        <v>37</v>
      </c>
      <c r="C16">
        <v>57.06</v>
      </c>
      <c r="D16" s="12">
        <f t="shared" si="0"/>
        <v>50.247036</v>
      </c>
      <c r="E16">
        <v>19.53</v>
      </c>
      <c r="F16">
        <v>6.96</v>
      </c>
      <c r="G16" s="1">
        <f t="shared" si="1"/>
        <v>2908.1418218100002</v>
      </c>
      <c r="H16" s="3">
        <f t="shared" si="2"/>
        <v>76.737036</v>
      </c>
      <c r="I16" s="3">
        <v>57.06</v>
      </c>
      <c r="J16" s="14">
        <v>51.319764</v>
      </c>
      <c r="K16" s="3">
        <v>20.24</v>
      </c>
      <c r="L16" s="3">
        <v>6.96</v>
      </c>
      <c r="M16" s="3">
        <f t="shared" si="3"/>
        <v>78.519764</v>
      </c>
      <c r="N16" s="3">
        <v>18.14</v>
      </c>
      <c r="O16" s="16">
        <f t="shared" si="4"/>
        <v>-0.02270419457704931</v>
      </c>
    </row>
    <row r="17" spans="1:15" ht="12.75">
      <c r="A17" s="5" t="s">
        <v>14</v>
      </c>
      <c r="B17" s="2" t="s">
        <v>39</v>
      </c>
      <c r="C17">
        <v>83.29</v>
      </c>
      <c r="D17" s="12">
        <f t="shared" si="0"/>
        <v>73.34517400000001</v>
      </c>
      <c r="E17">
        <v>29.6</v>
      </c>
      <c r="F17">
        <v>9.96</v>
      </c>
      <c r="G17" s="1">
        <f t="shared" si="1"/>
        <v>4278.823831665</v>
      </c>
      <c r="H17" s="3">
        <f t="shared" si="2"/>
        <v>112.90517400000002</v>
      </c>
      <c r="I17" s="3">
        <v>83.29</v>
      </c>
      <c r="J17" s="14">
        <v>74.911026</v>
      </c>
      <c r="K17" s="3">
        <v>30.59</v>
      </c>
      <c r="L17" s="3">
        <v>9.96</v>
      </c>
      <c r="M17" s="3">
        <f t="shared" si="3"/>
        <v>115.461026</v>
      </c>
      <c r="N17" s="3">
        <v>27.72</v>
      </c>
      <c r="O17" s="16">
        <f t="shared" si="4"/>
        <v>-0.02213605827476353</v>
      </c>
    </row>
    <row r="18" spans="1:15" ht="12.75">
      <c r="A18" s="5" t="s">
        <v>15</v>
      </c>
      <c r="B18" s="2" t="s">
        <v>39</v>
      </c>
      <c r="C18">
        <v>70.39</v>
      </c>
      <c r="D18" s="12">
        <f t="shared" si="0"/>
        <v>61.985434000000005</v>
      </c>
      <c r="E18">
        <v>25.76</v>
      </c>
      <c r="F18">
        <v>8.44</v>
      </c>
      <c r="G18" s="1">
        <f t="shared" si="1"/>
        <v>3645.187485015</v>
      </c>
      <c r="H18" s="3">
        <f t="shared" si="2"/>
        <v>96.185434</v>
      </c>
      <c r="I18" s="3">
        <v>70.39</v>
      </c>
      <c r="J18" s="14">
        <v>63.308766</v>
      </c>
      <c r="K18" s="3">
        <v>26.2</v>
      </c>
      <c r="L18" s="3">
        <v>8.44</v>
      </c>
      <c r="M18" s="3">
        <f t="shared" si="3"/>
        <v>97.94876599999999</v>
      </c>
      <c r="N18" s="3">
        <v>24.5</v>
      </c>
      <c r="O18" s="16">
        <f t="shared" si="4"/>
        <v>-0.018002595356841875</v>
      </c>
    </row>
    <row r="19" spans="1:15" ht="12.75">
      <c r="A19" s="5" t="s">
        <v>16</v>
      </c>
      <c r="B19" s="2" t="s">
        <v>40</v>
      </c>
      <c r="C19">
        <v>59.22</v>
      </c>
      <c r="D19" s="12">
        <f t="shared" si="0"/>
        <v>52.149132</v>
      </c>
      <c r="E19">
        <v>21.93</v>
      </c>
      <c r="F19">
        <v>5.19</v>
      </c>
      <c r="G19" s="1">
        <f t="shared" si="1"/>
        <v>3004.10192997</v>
      </c>
      <c r="H19" s="3">
        <f t="shared" si="2"/>
        <v>79.269132</v>
      </c>
      <c r="I19" s="3">
        <v>59.22</v>
      </c>
      <c r="J19" s="14">
        <v>53.262468</v>
      </c>
      <c r="K19" s="3">
        <v>22.14</v>
      </c>
      <c r="L19" s="3">
        <v>5.19</v>
      </c>
      <c r="M19" s="3">
        <f t="shared" si="3"/>
        <v>80.592468</v>
      </c>
      <c r="N19" s="3">
        <v>21.57</v>
      </c>
      <c r="O19" s="16">
        <f t="shared" si="4"/>
        <v>-0.01642009523768397</v>
      </c>
    </row>
    <row r="20" spans="1:15" ht="12.75">
      <c r="A20" s="5" t="s">
        <v>17</v>
      </c>
      <c r="B20" s="2" t="s">
        <v>40</v>
      </c>
      <c r="C20">
        <v>71.27</v>
      </c>
      <c r="D20" s="12">
        <f t="shared" si="0"/>
        <v>62.760362</v>
      </c>
      <c r="E20">
        <v>26.11</v>
      </c>
      <c r="F20">
        <v>5.19</v>
      </c>
      <c r="G20" s="1">
        <f t="shared" si="1"/>
        <v>3564.652568895</v>
      </c>
      <c r="H20" s="3">
        <f t="shared" si="2"/>
        <v>94.060362</v>
      </c>
      <c r="I20" s="3">
        <v>71.27</v>
      </c>
      <c r="J20" s="14">
        <v>64.10023799999999</v>
      </c>
      <c r="K20" s="3">
        <v>26.55</v>
      </c>
      <c r="L20" s="3">
        <v>5.19</v>
      </c>
      <c r="M20" s="3">
        <f t="shared" si="3"/>
        <v>95.84023799999999</v>
      </c>
      <c r="N20" s="3">
        <v>25.3</v>
      </c>
      <c r="O20" s="16">
        <f t="shared" si="4"/>
        <v>-0.018571281093855252</v>
      </c>
    </row>
    <row r="21" spans="1:15" ht="12.75">
      <c r="A21" s="5" t="s">
        <v>18</v>
      </c>
      <c r="B21" s="2" t="s">
        <v>40</v>
      </c>
      <c r="C21">
        <v>79.21</v>
      </c>
      <c r="D21" s="12">
        <f t="shared" si="0"/>
        <v>69.752326</v>
      </c>
      <c r="E21">
        <v>28.39</v>
      </c>
      <c r="F21">
        <v>5.19</v>
      </c>
      <c r="G21" s="1">
        <f t="shared" si="1"/>
        <v>3916.036824585</v>
      </c>
      <c r="H21" s="3">
        <f t="shared" si="2"/>
        <v>103.332326</v>
      </c>
      <c r="I21" s="3">
        <v>79.21</v>
      </c>
      <c r="J21" s="14">
        <v>71.241474</v>
      </c>
      <c r="K21" s="3">
        <v>28.98</v>
      </c>
      <c r="L21" s="3">
        <v>5.19</v>
      </c>
      <c r="M21" s="3">
        <f t="shared" si="3"/>
        <v>105.411474</v>
      </c>
      <c r="N21" s="3">
        <v>27.31</v>
      </c>
      <c r="O21" s="16">
        <f t="shared" si="4"/>
        <v>-0.019724114663267147</v>
      </c>
    </row>
    <row r="22" spans="1:15" ht="12.75">
      <c r="A22" s="5" t="s">
        <v>19</v>
      </c>
      <c r="B22" s="2" t="s">
        <v>41</v>
      </c>
      <c r="C22">
        <v>6</v>
      </c>
      <c r="D22" s="12">
        <f t="shared" si="0"/>
        <v>5.2836</v>
      </c>
      <c r="E22">
        <v>1.78</v>
      </c>
      <c r="F22">
        <v>0.83</v>
      </c>
      <c r="G22" s="1">
        <f t="shared" si="1"/>
        <v>299.147706</v>
      </c>
      <c r="H22" s="3">
        <f t="shared" si="2"/>
        <v>7.8936</v>
      </c>
      <c r="I22" s="3">
        <v>6</v>
      </c>
      <c r="J22" s="14">
        <v>5.3964</v>
      </c>
      <c r="K22" s="3">
        <v>1.92</v>
      </c>
      <c r="L22" s="3">
        <v>0.83</v>
      </c>
      <c r="M22" s="3">
        <f t="shared" si="3"/>
        <v>8.1464</v>
      </c>
      <c r="N22" s="3">
        <v>1.52</v>
      </c>
      <c r="O22" s="16">
        <f t="shared" si="4"/>
        <v>-0.03103211234410288</v>
      </c>
    </row>
    <row r="23" spans="1:15" ht="12.75">
      <c r="A23" s="5" t="s">
        <v>20</v>
      </c>
      <c r="B23" s="2" t="s">
        <v>42</v>
      </c>
      <c r="C23">
        <v>7</v>
      </c>
      <c r="D23" s="12">
        <f t="shared" si="0"/>
        <v>6.1642</v>
      </c>
      <c r="E23">
        <v>2.08</v>
      </c>
      <c r="F23">
        <v>0.97</v>
      </c>
      <c r="G23" s="1">
        <f t="shared" si="1"/>
        <v>349.1951445</v>
      </c>
      <c r="H23" s="3">
        <f t="shared" si="2"/>
        <v>9.2142</v>
      </c>
      <c r="I23" s="3">
        <v>7</v>
      </c>
      <c r="J23" s="14">
        <v>6.2958</v>
      </c>
      <c r="K23" s="3">
        <v>2.24</v>
      </c>
      <c r="L23" s="3">
        <v>0.97</v>
      </c>
      <c r="M23" s="3">
        <f t="shared" si="3"/>
        <v>9.5058</v>
      </c>
      <c r="N23" s="3">
        <v>1.78</v>
      </c>
      <c r="O23" s="16">
        <f t="shared" si="4"/>
        <v>-0.030676008331755426</v>
      </c>
    </row>
    <row r="24" spans="1:15" ht="12.75">
      <c r="A24" s="5" t="s">
        <v>21</v>
      </c>
      <c r="B24" s="2" t="s">
        <v>43</v>
      </c>
      <c r="C24">
        <v>40.94</v>
      </c>
      <c r="D24" s="12">
        <f t="shared" si="0"/>
        <v>36.051764</v>
      </c>
      <c r="E24">
        <v>23.91</v>
      </c>
      <c r="F24">
        <v>5.58</v>
      </c>
      <c r="G24" s="1">
        <f t="shared" si="1"/>
        <v>2483.8690011900003</v>
      </c>
      <c r="H24" s="3">
        <f t="shared" si="2"/>
        <v>65.541764</v>
      </c>
      <c r="I24" s="3">
        <v>40.94</v>
      </c>
      <c r="J24" s="14">
        <v>36.821436</v>
      </c>
      <c r="K24" s="3">
        <v>25.97</v>
      </c>
      <c r="L24" s="3">
        <v>5.58</v>
      </c>
      <c r="M24" s="3">
        <f t="shared" si="3"/>
        <v>68.371436</v>
      </c>
      <c r="N24" s="3">
        <v>20.18</v>
      </c>
      <c r="O24" s="16">
        <f t="shared" si="4"/>
        <v>-0.04138675689069924</v>
      </c>
    </row>
    <row r="25" spans="1:15" ht="12.75">
      <c r="A25" s="5" t="s">
        <v>22</v>
      </c>
      <c r="B25" s="2" t="s">
        <v>44</v>
      </c>
      <c r="C25">
        <v>44.65</v>
      </c>
      <c r="D25" s="12">
        <f t="shared" si="0"/>
        <v>39.31879</v>
      </c>
      <c r="E25">
        <v>27.85</v>
      </c>
      <c r="F25">
        <v>6.02</v>
      </c>
      <c r="G25" s="1">
        <f t="shared" si="1"/>
        <v>2773.672169025</v>
      </c>
      <c r="H25" s="3">
        <f t="shared" si="2"/>
        <v>73.18879</v>
      </c>
      <c r="I25" s="3">
        <v>44.65</v>
      </c>
      <c r="J25" s="14">
        <v>40.15821</v>
      </c>
      <c r="K25" s="3">
        <v>30.8</v>
      </c>
      <c r="L25" s="3">
        <v>6.02</v>
      </c>
      <c r="M25" s="3">
        <f t="shared" si="3"/>
        <v>76.97820999999999</v>
      </c>
      <c r="N25" s="3">
        <v>22.54</v>
      </c>
      <c r="O25" s="16">
        <f t="shared" si="4"/>
        <v>-0.04922717740513833</v>
      </c>
    </row>
    <row r="26" spans="1:15" ht="12.75">
      <c r="A26" s="5" t="s">
        <v>23</v>
      </c>
      <c r="B26" s="2" t="s">
        <v>45</v>
      </c>
      <c r="C26">
        <v>50.11</v>
      </c>
      <c r="D26" s="12">
        <f t="shared" si="0"/>
        <v>44.126866</v>
      </c>
      <c r="E26">
        <v>27.25</v>
      </c>
      <c r="F26">
        <v>7.07</v>
      </c>
      <c r="G26" s="1">
        <f t="shared" si="1"/>
        <v>2972.940104235</v>
      </c>
      <c r="H26" s="3">
        <f t="shared" si="2"/>
        <v>78.446866</v>
      </c>
      <c r="I26" s="3">
        <v>50.11</v>
      </c>
      <c r="J26" s="14">
        <v>45.068934</v>
      </c>
      <c r="K26" s="3">
        <v>29.64</v>
      </c>
      <c r="L26" s="3">
        <v>7.07</v>
      </c>
      <c r="M26" s="3">
        <f t="shared" si="3"/>
        <v>81.77893399999999</v>
      </c>
      <c r="N26" s="3">
        <v>22.79</v>
      </c>
      <c r="O26" s="16">
        <f t="shared" si="4"/>
        <v>-0.04074482066494035</v>
      </c>
    </row>
    <row r="27" spans="1:15" ht="12.75">
      <c r="A27" s="5" t="s">
        <v>24</v>
      </c>
      <c r="B27" s="2" t="s">
        <v>44</v>
      </c>
      <c r="C27">
        <v>53.88</v>
      </c>
      <c r="D27" s="12">
        <f t="shared" si="0"/>
        <v>47.44672800000001</v>
      </c>
      <c r="E27">
        <v>30.24</v>
      </c>
      <c r="F27">
        <v>7.22</v>
      </c>
      <c r="G27" s="1">
        <f t="shared" si="1"/>
        <v>3217.75272438</v>
      </c>
      <c r="H27" s="3">
        <f t="shared" si="2"/>
        <v>84.906728</v>
      </c>
      <c r="I27" s="3">
        <v>53.88</v>
      </c>
      <c r="J27" s="14">
        <v>48.459672</v>
      </c>
      <c r="K27" s="3">
        <v>32.68</v>
      </c>
      <c r="L27" s="3">
        <v>7.22</v>
      </c>
      <c r="M27" s="3">
        <f t="shared" si="3"/>
        <v>88.35967199999999</v>
      </c>
      <c r="N27" s="3">
        <v>25.79</v>
      </c>
      <c r="O27" s="16">
        <f t="shared" si="4"/>
        <v>-0.03907827996464256</v>
      </c>
    </row>
    <row r="28" spans="1:15" ht="12.75">
      <c r="A28" s="5" t="s">
        <v>25</v>
      </c>
      <c r="B28" s="2" t="s">
        <v>46</v>
      </c>
      <c r="C28">
        <v>61.68</v>
      </c>
      <c r="D28" s="12">
        <f t="shared" si="0"/>
        <v>54.315408000000005</v>
      </c>
      <c r="E28">
        <v>25.84</v>
      </c>
      <c r="F28">
        <v>9.06</v>
      </c>
      <c r="G28" s="1">
        <f t="shared" si="1"/>
        <v>3381.0409246800004</v>
      </c>
      <c r="H28" s="3">
        <f t="shared" si="2"/>
        <v>89.21540800000001</v>
      </c>
      <c r="I28" s="3">
        <v>61.68</v>
      </c>
      <c r="J28" s="14">
        <v>55.474992</v>
      </c>
      <c r="K28" s="3">
        <v>27.39</v>
      </c>
      <c r="L28" s="3">
        <v>9.06</v>
      </c>
      <c r="M28" s="3">
        <f t="shared" si="3"/>
        <v>91.924992</v>
      </c>
      <c r="N28" s="3">
        <v>22.99</v>
      </c>
      <c r="O28" s="16">
        <f t="shared" si="4"/>
        <v>-0.029476031936994808</v>
      </c>
    </row>
    <row r="29" spans="1:15" ht="12.75">
      <c r="A29" s="5">
        <v>33945</v>
      </c>
      <c r="B29" s="2" t="s">
        <v>47</v>
      </c>
      <c r="C29">
        <v>89.08</v>
      </c>
      <c r="D29" s="12">
        <f t="shared" si="0"/>
        <v>78.443848</v>
      </c>
      <c r="E29">
        <v>25.87</v>
      </c>
      <c r="F29">
        <v>6.26</v>
      </c>
      <c r="G29" s="1">
        <f t="shared" si="1"/>
        <v>4190.47240458</v>
      </c>
      <c r="H29" s="3">
        <f t="shared" si="2"/>
        <v>110.57384800000001</v>
      </c>
      <c r="I29" s="3">
        <v>89.08</v>
      </c>
      <c r="J29" s="14">
        <v>80.118552</v>
      </c>
      <c r="K29" s="3">
        <v>23.74</v>
      </c>
      <c r="L29" s="3">
        <v>6.26</v>
      </c>
      <c r="M29" s="3">
        <f t="shared" si="3"/>
        <v>110.118552</v>
      </c>
      <c r="N29" s="3">
        <v>30.44</v>
      </c>
      <c r="O29" s="16">
        <f t="shared" si="4"/>
        <v>0.004134598500714197</v>
      </c>
    </row>
    <row r="30" ht="12.75">
      <c r="J30" s="14"/>
    </row>
    <row r="31" ht="12.75"/>
    <row r="32" ht="12.75"/>
    <row r="33" ht="12.75">
      <c r="C33" t="s">
        <v>62</v>
      </c>
    </row>
  </sheetData>
  <printOptions/>
  <pageMargins left="0.75" right="0.5" top="1" bottom="1" header="0.5" footer="0.5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mindSHIFT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Christina.Hughes</dc:creator>
  <cp:keywords/>
  <dc:description/>
  <cp:lastModifiedBy>owner</cp:lastModifiedBy>
  <cp:lastPrinted>2006-12-15T19:35:48Z</cp:lastPrinted>
  <dcterms:created xsi:type="dcterms:W3CDTF">2006-06-28T15:23:46Z</dcterms:created>
  <dcterms:modified xsi:type="dcterms:W3CDTF">2008-07-18T15:28:13Z</dcterms:modified>
  <cp:category/>
  <cp:version/>
  <cp:contentType/>
  <cp:contentStatus/>
</cp:coreProperties>
</file>