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<sst xmlns="http://schemas.openxmlformats.org/spreadsheetml/2006/main" count="22" uniqueCount="22">
  <si>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DRG #</t>
  </si>
  <si>
    <t>DRG descritpion</t>
  </si>
  <si>
    <t>FY 2008 DRG weight</t>
  </si>
  <si>
    <t>FY 2008 DRG $ amount</t>
  </si>
  <si>
    <t>FY 2009 DRG weight</t>
  </si>
  <si>
    <t>FY 2009 DRG $ amount</t>
  </si>
  <si>
    <t>001</t>
  </si>
  <si>
    <t>002</t>
  </si>
  <si>
    <t>005</t>
  </si>
  <si>
    <t>006</t>
  </si>
  <si>
    <t>007</t>
  </si>
  <si>
    <t>008</t>
  </si>
  <si>
    <t>010</t>
  </si>
  <si>
    <t>Heart transplant or implant of heart assist system w MCC</t>
  </si>
  <si>
    <t>Heart transplant or implant of heart assist system w/o MCC</t>
  </si>
  <si>
    <t>Liver transplant w MCC or intestinal transplant</t>
  </si>
  <si>
    <t xml:space="preserve">Liver transplant w/o MCC </t>
  </si>
  <si>
    <t>Lung transplant</t>
  </si>
  <si>
    <t>Simultaneous pancreas/kidney transplant</t>
  </si>
  <si>
    <t>Pancreas tranplant</t>
  </si>
  <si>
    <t>652</t>
  </si>
  <si>
    <t>Kidney transplant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</si>
</sst>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11</xdr:row>
      <xdr:rowOff>123825</xdr:rowOff>
    </xdr:from>
    <xdr:ext cx="3248025" cy="523875"/>
    <xdr:sp>
      <xdr:nvSpPr>
        <xdr:cNvPr id="1" name="TextBox 1"/>
        <xdr:cNvSpPr txBox="1">
          <a:spLocks noChangeArrowheads="1"/>
        </xdr:cNvSpPr>
      </xdr:nvSpPr>
      <xdr:spPr>
        <a:xfrm>
          <a:off x="5238750" y="2876550"/>
          <a:ext cx="3248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2009 Proposed National Adjusted Operating Standardized 
Amount (Full Update) for Hospitals with a Wage Index 
Greater Than 1 = $5,098.96</a:t>
          </a:r>
        </a:p>
      </xdr:txBody>
    </xdr:sp>
    <xdr:clientData/>
  </xdr:oneCellAnchor>
  <xdr:oneCellAnchor>
    <xdr:from>
      <xdr:col>6</xdr:col>
      <xdr:colOff>57150</xdr:colOff>
      <xdr:row>10</xdr:row>
      <xdr:rowOff>38100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257800" y="262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752475</xdr:colOff>
      <xdr:row>8</xdr:row>
      <xdr:rowOff>47625</xdr:rowOff>
    </xdr:from>
    <xdr:to>
      <xdr:col>11</xdr:col>
      <xdr:colOff>466725</xdr:colOff>
      <xdr:row>11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81600" y="2314575"/>
          <a:ext cx="35337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 Final National Adjusted Operating Standardized Amount 
(Full Update) for Hospitals with a Wage Index Greater Than 
1 = $4,963.64</a:t>
          </a:r>
        </a:p>
      </xdr:txBody>
    </xdr:sp>
    <xdr:clientData/>
  </xdr:twoCellAnchor>
  <xdr:oneCellAnchor>
    <xdr:from>
      <xdr:col>7</xdr:col>
      <xdr:colOff>419100</xdr:colOff>
      <xdr:row>12</xdr:row>
      <xdr:rowOff>66675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62293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209550</xdr:colOff>
      <xdr:row>12</xdr:row>
      <xdr:rowOff>38100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0198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11</xdr:row>
      <xdr:rowOff>123825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4200525" y="287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657225</xdr:colOff>
      <xdr:row>13</xdr:row>
      <xdr:rowOff>114300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508635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542925</xdr:colOff>
      <xdr:row>13</xdr:row>
      <xdr:rowOff>66675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4972050" y="314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200025</xdr:colOff>
      <xdr:row>13</xdr:row>
      <xdr:rowOff>152400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6010275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6.7109375" style="5" customWidth="1"/>
    <col min="2" max="2" width="28.00390625" style="1" customWidth="1"/>
    <col min="3" max="3" width="9.140625" style="1" customWidth="1"/>
    <col min="4" max="4" width="13.421875" style="1" customWidth="1"/>
    <col min="5" max="5" width="9.140625" style="1" customWidth="1"/>
    <col min="6" max="6" width="11.57421875" style="1" customWidth="1"/>
    <col min="7" max="7" width="9.140625" style="1" customWidth="1"/>
  </cols>
  <sheetData>
    <row r="1" spans="1:6" ht="38.2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s="3" customFormat="1" ht="25.5">
      <c r="A2" s="4" t="s">
        <v>6</v>
      </c>
      <c r="B2" s="2" t="s">
        <v>13</v>
      </c>
      <c r="C2" s="8">
        <v>23.1117</v>
      </c>
      <c r="D2" s="9">
        <f>23.1117*((3459.66+1503.98))</f>
        <v>114718.15858799998</v>
      </c>
      <c r="E2" s="2">
        <v>23.4061</v>
      </c>
      <c r="F2" s="7">
        <f>23.4061*((3553.98+1544.98))</f>
        <v>119346.767656</v>
      </c>
      <c r="G2" s="2"/>
    </row>
    <row r="3" spans="1:7" s="3" customFormat="1" ht="25.5">
      <c r="A3" s="4" t="s">
        <v>7</v>
      </c>
      <c r="B3" s="2" t="s">
        <v>14</v>
      </c>
      <c r="C3" s="8">
        <v>16.2735</v>
      </c>
      <c r="D3" s="9">
        <f>16.2735*((3459.66+1503.98))</f>
        <v>80775.79553999998</v>
      </c>
      <c r="E3" s="2">
        <v>12.8956</v>
      </c>
      <c r="F3" s="7">
        <f>12.8956*((3553.98+1544.98))</f>
        <v>65754.148576</v>
      </c>
      <c r="G3" s="2"/>
    </row>
    <row r="4" spans="1:7" s="3" customFormat="1" ht="25.5">
      <c r="A4" s="4" t="s">
        <v>8</v>
      </c>
      <c r="B4" s="2" t="s">
        <v>15</v>
      </c>
      <c r="C4" s="2">
        <v>10.612</v>
      </c>
      <c r="D4" s="7">
        <f>10.612*((3459.66+1503.98))</f>
        <v>52674.147679999995</v>
      </c>
      <c r="E4" s="2">
        <v>10.7436</v>
      </c>
      <c r="F4" s="7">
        <f>10.7436*((3553.98+1544.98))</f>
        <v>54781.186656000005</v>
      </c>
      <c r="G4" s="2"/>
    </row>
    <row r="5" spans="1:7" s="3" customFormat="1" ht="12.75">
      <c r="A5" s="4" t="s">
        <v>9</v>
      </c>
      <c r="B5" s="2" t="s">
        <v>16</v>
      </c>
      <c r="C5" s="2">
        <v>7.2562</v>
      </c>
      <c r="D5" s="7">
        <f>7.2562*((3459.66+1503.98))</f>
        <v>36017.16456799999</v>
      </c>
      <c r="E5" s="2">
        <v>4.8292</v>
      </c>
      <c r="F5" s="7">
        <f>4.8292*((3553.98+1544.98))</f>
        <v>24623.897632</v>
      </c>
      <c r="G5" s="2"/>
    </row>
    <row r="6" spans="1:7" s="3" customFormat="1" ht="12.75">
      <c r="A6" s="4" t="s">
        <v>10</v>
      </c>
      <c r="B6" s="2" t="s">
        <v>17</v>
      </c>
      <c r="C6" s="2">
        <v>8.4002</v>
      </c>
      <c r="D6" s="7">
        <f>8.4002*((3459.66+1503.98))</f>
        <v>41695.56872799999</v>
      </c>
      <c r="E6" s="2">
        <v>9.7325</v>
      </c>
      <c r="F6" s="7">
        <f>9.7325*((3553.98+1544.98))</f>
        <v>49625.6282</v>
      </c>
      <c r="G6" s="2"/>
    </row>
    <row r="7" spans="1:7" s="3" customFormat="1" ht="25.5">
      <c r="A7" s="4" t="s">
        <v>11</v>
      </c>
      <c r="B7" s="2" t="s">
        <v>18</v>
      </c>
      <c r="C7" s="2">
        <v>5.1726</v>
      </c>
      <c r="D7" s="7">
        <f>5.1726*((3459.66+1503.98))</f>
        <v>25674.924263999997</v>
      </c>
      <c r="E7" s="2">
        <v>4.8917</v>
      </c>
      <c r="F7" s="7">
        <f>4.8917*((3553.98+1544.98))</f>
        <v>24942.582632</v>
      </c>
      <c r="G7" s="2"/>
    </row>
    <row r="8" spans="1:7" s="3" customFormat="1" ht="12.75">
      <c r="A8" s="4" t="s">
        <v>12</v>
      </c>
      <c r="B8" s="2" t="s">
        <v>19</v>
      </c>
      <c r="C8" s="2">
        <v>3.8902</v>
      </c>
      <c r="D8" s="7">
        <f>3.8902*((3459.66+1503.98))</f>
        <v>19309.552327999998</v>
      </c>
      <c r="E8" s="2">
        <v>3.7508</v>
      </c>
      <c r="F8" s="7">
        <f>3.7508*((3553.98+1544.98))</f>
        <v>19125.179168</v>
      </c>
      <c r="G8" s="2"/>
    </row>
    <row r="9" spans="1:7" s="10" customFormat="1" ht="12.75">
      <c r="A9" s="4" t="s">
        <v>20</v>
      </c>
      <c r="B9" s="2" t="s">
        <v>21</v>
      </c>
      <c r="C9" s="2">
        <v>3.0654</v>
      </c>
      <c r="D9" s="7">
        <f>(3.0654*4963.64)</f>
        <v>15215.542056</v>
      </c>
      <c r="E9" s="2">
        <v>2.9787</v>
      </c>
      <c r="F9" s="7">
        <f>(2.9787*5098.96)</f>
        <v>15188.272152</v>
      </c>
      <c r="G9" s="2"/>
    </row>
    <row r="10" ht="12.75">
      <c r="G10" s="6">
        <f>(3459.66+1503.98)</f>
        <v>4963.639999999999</v>
      </c>
    </row>
    <row r="13" ht="12.75"/>
    <row r="14" ht="12.75"/>
    <row r="15" ht="12.75"/>
  </sheetData>
  <printOptions gridLines="1"/>
  <pageMargins left="0.24" right="0.32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2008-05-19T16:53:07Z</cp:lastPrinted>
  <dcterms:created xsi:type="dcterms:W3CDTF">2008-05-19T16:54:17Z</dcterms:created>
  <dcterms:modified xsi:type="dcterms:W3CDTF">2009-04-13T18:03:49Z</dcterms:modified>
  <cp:category/>
  <cp:version/>
  <cp:contentType/>
  <cp:contentStatus/>
</cp:coreProperties>
</file>